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eyfedchenko/Documents/Private/ТСЖ/"/>
    </mc:Choice>
  </mc:AlternateContent>
  <xr:revisionPtr revIDLastSave="0" documentId="8_{863AF40C-4387-4744-8977-2AE0E1AAAF51}" xr6:coauthVersionLast="43" xr6:coauthVersionMax="43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2" i="1" l="1"/>
  <c r="I42" i="1" s="1"/>
  <c r="I35" i="1"/>
  <c r="I26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G26" i="1"/>
  <c r="G27" i="1"/>
  <c r="G28" i="1"/>
  <c r="G29" i="1"/>
  <c r="I29" i="1" s="1"/>
  <c r="G30" i="1"/>
  <c r="G31" i="1"/>
  <c r="I31" i="1" s="1"/>
  <c r="G32" i="1"/>
  <c r="G33" i="1"/>
  <c r="I33" i="1" s="1"/>
  <c r="G34" i="1"/>
  <c r="I34" i="1" s="1"/>
  <c r="G35" i="1"/>
  <c r="G36" i="1"/>
  <c r="G37" i="1"/>
  <c r="I37" i="1" s="1"/>
  <c r="G38" i="1"/>
  <c r="I38" i="1" s="1"/>
  <c r="I17" i="1"/>
  <c r="I18" i="1"/>
  <c r="I19" i="1"/>
  <c r="I20" i="1"/>
  <c r="I21" i="1"/>
  <c r="I16" i="1"/>
  <c r="G51" i="1"/>
  <c r="G49" i="1"/>
  <c r="G50" i="1"/>
  <c r="G52" i="1"/>
  <c r="G53" i="1"/>
  <c r="G54" i="1"/>
  <c r="H49" i="1"/>
  <c r="H50" i="1"/>
  <c r="H51" i="1"/>
  <c r="H52" i="1"/>
  <c r="H53" i="1"/>
  <c r="H54" i="1"/>
  <c r="H55" i="1"/>
  <c r="G55" i="1"/>
  <c r="H39" i="1"/>
  <c r="H40" i="1"/>
  <c r="H41" i="1"/>
  <c r="H42" i="1"/>
  <c r="H43" i="1"/>
  <c r="H44" i="1"/>
  <c r="H45" i="1"/>
  <c r="G39" i="1"/>
  <c r="I39" i="1" s="1"/>
  <c r="G40" i="1"/>
  <c r="G41" i="1"/>
  <c r="I41" i="1" s="1"/>
  <c r="G43" i="1"/>
  <c r="I43" i="1" s="1"/>
  <c r="G44" i="1"/>
  <c r="G45" i="1"/>
  <c r="I45" i="1" s="1"/>
  <c r="H17" i="1"/>
  <c r="H18" i="1"/>
  <c r="H19" i="1"/>
  <c r="H20" i="1"/>
  <c r="H21" i="1"/>
  <c r="H16" i="1"/>
  <c r="H58" i="1"/>
  <c r="H60" i="1"/>
  <c r="G60" i="1"/>
  <c r="H61" i="1"/>
  <c r="H62" i="1"/>
  <c r="G61" i="1"/>
  <c r="I61" i="1" s="1"/>
  <c r="G62" i="1"/>
  <c r="H59" i="1"/>
  <c r="G59" i="1"/>
  <c r="I59" i="1" s="1"/>
  <c r="G22" i="1"/>
  <c r="I22" i="1" s="1"/>
  <c r="I27" i="1" l="1"/>
  <c r="I30" i="1"/>
  <c r="I62" i="1"/>
  <c r="I60" i="1"/>
  <c r="I32" i="1"/>
  <c r="I28" i="1"/>
  <c r="G23" i="1"/>
  <c r="I36" i="1"/>
  <c r="I40" i="1"/>
  <c r="G46" i="1"/>
  <c r="I47" i="1" s="1"/>
  <c r="I24" i="1"/>
  <c r="H23" i="1"/>
  <c r="G63" i="1"/>
  <c r="H63" i="1"/>
  <c r="I64" i="1" s="1"/>
  <c r="I44" i="1"/>
  <c r="H46" i="1"/>
  <c r="G56" i="1"/>
  <c r="H56" i="1"/>
  <c r="I56" i="1" l="1"/>
  <c r="I65" i="1" s="1"/>
</calcChain>
</file>

<file path=xl/sharedStrings.xml><?xml version="1.0" encoding="utf-8"?>
<sst xmlns="http://schemas.openxmlformats.org/spreadsheetml/2006/main" count="137" uniqueCount="95">
  <si>
    <t>Восстановление гидроизоляции жилого дома по адресу:</t>
  </si>
  <si>
    <t>№пп</t>
  </si>
  <si>
    <t>Наименование работ и материалов</t>
  </si>
  <si>
    <t>Ед.изм.</t>
  </si>
  <si>
    <t>Кол-во</t>
  </si>
  <si>
    <t>Цена за единицу, в т.ч.:</t>
  </si>
  <si>
    <t>Стоимость всего, в т.ч.:</t>
  </si>
  <si>
    <t>Всего
(руб)</t>
  </si>
  <si>
    <t>материалы</t>
  </si>
  <si>
    <t>работа</t>
  </si>
  <si>
    <t>Наружные работы</t>
  </si>
  <si>
    <t>Раздел 1. Демонтажные работы</t>
  </si>
  <si>
    <t>1.1</t>
  </si>
  <si>
    <t>Демонтаж бетонной отмостки</t>
  </si>
  <si>
    <t>м2</t>
  </si>
  <si>
    <t>Демонтаж примыкающих территорий</t>
  </si>
  <si>
    <t>1.2</t>
  </si>
  <si>
    <t>Демонтаж облицовки цоколя керамогранитом</t>
  </si>
  <si>
    <t>Демонтаж пандуса</t>
  </si>
  <si>
    <t>м3</t>
  </si>
  <si>
    <t>Частичный демонтаж парапета пандуса</t>
  </si>
  <si>
    <t>Вынос мусора, полученного от демонтажа, загрузка в автотранспорт</t>
  </si>
  <si>
    <t>Вывоз и утилизация мусора, полученного  от демонтажа конструкций (контейнер 8м3 г/п 5тн)</t>
  </si>
  <si>
    <t>контейнер</t>
  </si>
  <si>
    <t>Итого:</t>
  </si>
  <si>
    <t>Раздел 2. Выполнение гидроизоляции по цоколю</t>
  </si>
  <si>
    <t>2.1</t>
  </si>
  <si>
    <t>Выемка грунта</t>
  </si>
  <si>
    <t>2.2</t>
  </si>
  <si>
    <t>Покрытие поверхностей ингибитором коррозии Sika FerroGuard 903</t>
  </si>
  <si>
    <t>2.3</t>
  </si>
  <si>
    <t>Устройство обмазочной гидроизоляции Sika Igolflex N</t>
  </si>
  <si>
    <t>2.4</t>
  </si>
  <si>
    <t>Армирование стеклохолстом Sika</t>
  </si>
  <si>
    <t>2.5</t>
  </si>
  <si>
    <t>Устройство подстилающих слоев: пеностекольным щебнем (толщина 40см)</t>
  </si>
  <si>
    <t>2.6</t>
  </si>
  <si>
    <t>Устройство подстилающих слоев: песком средней крупности (толщина 10см)</t>
  </si>
  <si>
    <t>2.7</t>
  </si>
  <si>
    <t>Устройство монолитной бетонной подготовки, бетон B7,5(M100) (толщина 10см)</t>
  </si>
  <si>
    <t>2.8</t>
  </si>
  <si>
    <t>Устройство оклеечной гидроизоляции Sikadur-Combiflex</t>
  </si>
  <si>
    <t>м.пог.</t>
  </si>
  <si>
    <t>2.9</t>
  </si>
  <si>
    <t>Устройство защитной цементно-песчаной стяжки, Ц-П М150 (толщина 5см)</t>
  </si>
  <si>
    <t>2.10</t>
  </si>
  <si>
    <t>Устройство асфальтобетонной отмостки</t>
  </si>
  <si>
    <t>2.11</t>
  </si>
  <si>
    <t>Установка бордюрного камня (дорожный)</t>
  </si>
  <si>
    <t>Установка бордюрного камня (садовый)</t>
  </si>
  <si>
    <t>2.13</t>
  </si>
  <si>
    <t>Отделка  цоколя (оштукатуривание под кирпич и покраска)</t>
  </si>
  <si>
    <t>Ливневая система и дренаж</t>
  </si>
  <si>
    <t>Монтаж промежуточных приямков дренажа</t>
  </si>
  <si>
    <t>шт</t>
  </si>
  <si>
    <t>Расшивка швов</t>
  </si>
  <si>
    <t>Заполнение швов вибрационным материалом</t>
  </si>
  <si>
    <t>Монтаж тратуаров (укладка плитки)</t>
  </si>
  <si>
    <t>Востановление и ремонт дренажных колодцев</t>
  </si>
  <si>
    <t>Раздел 3, Выполнение пандуса,</t>
  </si>
  <si>
    <t>Вязка каркаса антиоползневой конструкции</t>
  </si>
  <si>
    <t>Заливка бетона М200</t>
  </si>
  <si>
    <t>Востановление парапета пандуса</t>
  </si>
  <si>
    <t>Покрытие поверхностей праймером Sika Primer-3N</t>
  </si>
  <si>
    <t>Монтаж гидроизоляционной прокладки Waterstop RX-101</t>
  </si>
  <si>
    <t>Покрытие поверхностей герметиком Sikaflex Construction</t>
  </si>
  <si>
    <t>ИТОГО:</t>
  </si>
  <si>
    <t>ПОДРЯДЧИК:</t>
  </si>
  <si>
    <t>ООО ""</t>
  </si>
  <si>
    <t>Генеральный директор</t>
  </si>
  <si>
    <t>___________________/</t>
  </si>
  <si>
    <t>__________________/</t>
  </si>
  <si>
    <t>1.3</t>
  </si>
  <si>
    <t>1.4</t>
  </si>
  <si>
    <t>1.5</t>
  </si>
  <si>
    <t>1.6</t>
  </si>
  <si>
    <t>1.7</t>
  </si>
  <si>
    <t>4.2</t>
  </si>
  <si>
    <t>4.3</t>
  </si>
  <si>
    <t>Монтаж порогов и лестниц, ступенек</t>
  </si>
  <si>
    <t>2.12</t>
  </si>
  <si>
    <t>2.14</t>
  </si>
  <si>
    <t>2.15</t>
  </si>
  <si>
    <t>2.16</t>
  </si>
  <si>
    <t>2.17</t>
  </si>
  <si>
    <t>2.18</t>
  </si>
  <si>
    <t>2.19</t>
  </si>
  <si>
    <t>2.20</t>
  </si>
  <si>
    <t>Засыпка грунта</t>
  </si>
  <si>
    <t>Укладка асфальта</t>
  </si>
  <si>
    <t>4.4</t>
  </si>
  <si>
    <t>4.5</t>
  </si>
  <si>
    <t>4.6</t>
  </si>
  <si>
    <t xml:space="preserve">Раздел 4. Выполнение швов примыкания отмостки к цоколю, деформационных швов отмостки </t>
  </si>
  <si>
    <t>г.Москва, Петровско-Разумовская аллея, д.10 к.1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</si>
</sst>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000000"/>
      <name val="Arial Cyr"/>
      <charset val="204"/>
    </font>
    <font>
      <sz val="11"/>
      <name val="Calibri"/>
      <family val="2"/>
      <charset val="204"/>
    </font>
    <font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trike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80"/>
      </top>
      <bottom style="thin">
        <color rgb="FF000080"/>
      </bottom>
      <diagonal/>
    </border>
  </borders>
  <cellStyleXfs count="24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72">
    <xf numFmtId="0" fontId="0" fillId="0" borderId="0" xfId="0"/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20" fillId="0" borderId="0" xfId="0" applyFont="1"/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/>
    <xf numFmtId="0" fontId="21" fillId="9" borderId="2" xfId="22" applyFont="1" applyFill="1" applyBorder="1" applyAlignment="1">
      <alignment horizontal="center"/>
    </xf>
    <xf numFmtId="0" fontId="21" fillId="9" borderId="2" xfId="22" applyFont="1" applyFill="1" applyBorder="1" applyAlignment="1">
      <alignment horizontal="left"/>
    </xf>
    <xf numFmtId="0" fontId="17" fillId="9" borderId="2" xfId="0" applyFont="1" applyFill="1" applyBorder="1" applyAlignment="1">
      <alignment horizontal="left"/>
    </xf>
    <xf numFmtId="0" fontId="17" fillId="9" borderId="2" xfId="0" applyFont="1" applyFill="1" applyBorder="1" applyAlignment="1">
      <alignment horizontal="center"/>
    </xf>
    <xf numFmtId="49" fontId="21" fillId="10" borderId="2" xfId="22" applyNumberFormat="1" applyFont="1" applyFill="1" applyBorder="1" applyAlignment="1">
      <alignment horizontal="center"/>
    </xf>
    <xf numFmtId="0" fontId="21" fillId="10" borderId="2" xfId="0" applyFont="1" applyFill="1" applyBorder="1"/>
    <xf numFmtId="0" fontId="21" fillId="10" borderId="2" xfId="0" applyFont="1" applyFill="1" applyBorder="1" applyAlignment="1">
      <alignment horizontal="center" vertical="center"/>
    </xf>
    <xf numFmtId="4" fontId="21" fillId="10" borderId="2" xfId="0" applyNumberFormat="1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left" vertical="center" wrapText="1"/>
    </xf>
    <xf numFmtId="0" fontId="21" fillId="10" borderId="2" xfId="0" applyFont="1" applyFill="1" applyBorder="1" applyAlignment="1">
      <alignment horizontal="right" vertical="center" wrapText="1"/>
    </xf>
    <xf numFmtId="49" fontId="21" fillId="10" borderId="4" xfId="22" applyNumberFormat="1" applyFont="1" applyFill="1" applyBorder="1" applyAlignment="1">
      <alignment horizontal="center"/>
    </xf>
    <xf numFmtId="0" fontId="21" fillId="10" borderId="2" xfId="19" applyFont="1" applyFill="1" applyBorder="1" applyAlignment="1">
      <alignment horizontal="left" vertical="center" wrapText="1"/>
    </xf>
    <xf numFmtId="0" fontId="17" fillId="10" borderId="5" xfId="0" applyFont="1" applyFill="1" applyBorder="1" applyAlignment="1">
      <alignment horizontal="center" vertical="center"/>
    </xf>
    <xf numFmtId="4" fontId="17" fillId="10" borderId="5" xfId="0" applyNumberFormat="1" applyFont="1" applyFill="1" applyBorder="1" applyAlignment="1">
      <alignment horizontal="left" vertical="center"/>
    </xf>
    <xf numFmtId="4" fontId="17" fillId="10" borderId="6" xfId="0" applyNumberFormat="1" applyFont="1" applyFill="1" applyBorder="1" applyAlignment="1">
      <alignment horizontal="center" vertical="center"/>
    </xf>
    <xf numFmtId="0" fontId="21" fillId="9" borderId="3" xfId="22" applyFont="1" applyFill="1" applyBorder="1" applyAlignment="1">
      <alignment horizontal="center"/>
    </xf>
    <xf numFmtId="0" fontId="17" fillId="10" borderId="5" xfId="0" applyFont="1" applyFill="1" applyBorder="1" applyAlignment="1">
      <alignment horizontal="left"/>
    </xf>
    <xf numFmtId="0" fontId="17" fillId="9" borderId="5" xfId="0" applyFont="1" applyFill="1" applyBorder="1" applyAlignment="1">
      <alignment horizontal="left"/>
    </xf>
    <xf numFmtId="0" fontId="17" fillId="9" borderId="6" xfId="0" applyFont="1" applyFill="1" applyBorder="1" applyAlignment="1">
      <alignment horizontal="center"/>
    </xf>
    <xf numFmtId="0" fontId="21" fillId="10" borderId="2" xfId="18" applyFont="1" applyFill="1" applyBorder="1" applyAlignment="1">
      <alignment horizontal="left" vertical="top" wrapText="1"/>
    </xf>
    <xf numFmtId="4" fontId="21" fillId="10" borderId="2" xfId="18" applyNumberFormat="1" applyFont="1" applyFill="1" applyBorder="1" applyAlignment="1">
      <alignment horizontal="center" vertical="center" wrapText="1"/>
    </xf>
    <xf numFmtId="4" fontId="21" fillId="10" borderId="2" xfId="18" applyNumberFormat="1" applyFont="1" applyFill="1" applyBorder="1" applyAlignment="1">
      <alignment horizontal="center" vertical="center"/>
    </xf>
    <xf numFmtId="0" fontId="21" fillId="10" borderId="2" xfId="18" applyFont="1" applyFill="1" applyBorder="1" applyAlignment="1">
      <alignment horizontal="left" vertical="center" wrapText="1"/>
    </xf>
    <xf numFmtId="0" fontId="21" fillId="0" borderId="2" xfId="18" applyFont="1" applyBorder="1" applyAlignment="1">
      <alignment horizontal="left" vertical="top" wrapText="1"/>
    </xf>
    <xf numFmtId="0" fontId="21" fillId="10" borderId="4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4" fontId="21" fillId="10" borderId="5" xfId="0" applyNumberFormat="1" applyFont="1" applyFill="1" applyBorder="1" applyAlignment="1">
      <alignment horizontal="left" vertical="center"/>
    </xf>
    <xf numFmtId="4" fontId="21" fillId="10" borderId="6" xfId="0" applyNumberFormat="1" applyFont="1" applyFill="1" applyBorder="1" applyAlignment="1">
      <alignment horizontal="center" vertical="center"/>
    </xf>
    <xf numFmtId="0" fontId="22" fillId="0" borderId="0" xfId="0" applyFont="1"/>
    <xf numFmtId="4" fontId="21" fillId="10" borderId="2" xfId="0" applyNumberFormat="1" applyFont="1" applyFill="1" applyBorder="1" applyAlignment="1">
      <alignment horizontal="left" vertical="center"/>
    </xf>
    <xf numFmtId="4" fontId="21" fillId="10" borderId="7" xfId="0" applyNumberFormat="1" applyFont="1" applyFill="1" applyBorder="1" applyAlignment="1">
      <alignment horizontal="left" vertical="center"/>
    </xf>
    <xf numFmtId="0" fontId="21" fillId="9" borderId="2" xfId="0" applyFont="1" applyFill="1" applyBorder="1" applyAlignment="1">
      <alignment horizontal="left"/>
    </xf>
    <xf numFmtId="0" fontId="21" fillId="9" borderId="2" xfId="0" applyFont="1" applyFill="1" applyBorder="1" applyAlignment="1">
      <alignment horizontal="center"/>
    </xf>
    <xf numFmtId="49" fontId="21" fillId="0" borderId="2" xfId="22" applyNumberFormat="1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right" vertical="center" wrapText="1"/>
    </xf>
    <xf numFmtId="0" fontId="23" fillId="0" borderId="4" xfId="0" applyFont="1" applyBorder="1" applyAlignment="1">
      <alignment horizontal="center" vertical="center"/>
    </xf>
    <xf numFmtId="0" fontId="21" fillId="0" borderId="2" xfId="19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/>
    </xf>
    <xf numFmtId="4" fontId="23" fillId="0" borderId="5" xfId="0" applyNumberFormat="1" applyFont="1" applyBorder="1" applyAlignment="1">
      <alignment horizontal="left" vertical="center"/>
    </xf>
    <xf numFmtId="4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right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" fontId="24" fillId="0" borderId="2" xfId="0" applyNumberFormat="1" applyFont="1" applyBorder="1" applyAlignment="1">
      <alignment horizontal="center"/>
    </xf>
    <xf numFmtId="0" fontId="17" fillId="0" borderId="0" xfId="0" applyFont="1" applyBorder="1"/>
    <xf numFmtId="0" fontId="19" fillId="0" borderId="0" xfId="18" applyFont="1" applyBorder="1" applyAlignment="1">
      <alignment horizontal="left" vertical="top" wrapText="1"/>
    </xf>
    <xf numFmtId="0" fontId="25" fillId="0" borderId="0" xfId="18" applyFont="1" applyBorder="1" applyAlignment="1">
      <alignment horizontal="right" vertical="top" wrapText="1"/>
    </xf>
    <xf numFmtId="4" fontId="17" fillId="0" borderId="0" xfId="0" applyNumberFormat="1" applyFont="1" applyBorder="1" applyAlignment="1">
      <alignment horizontal="center" vertical="center"/>
    </xf>
    <xf numFmtId="0" fontId="24" fillId="0" borderId="0" xfId="20" applyFont="1"/>
    <xf numFmtId="0" fontId="24" fillId="0" borderId="0" xfId="23" applyFont="1" applyAlignment="1"/>
    <xf numFmtId="0" fontId="24" fillId="0" borderId="0" xfId="23" applyFont="1" applyAlignment="1">
      <alignment horizontal="left"/>
    </xf>
    <xf numFmtId="0" fontId="24" fillId="0" borderId="0" xfId="23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/>
    <xf numFmtId="0" fontId="24" fillId="0" borderId="0" xfId="23" applyFont="1" applyFill="1" applyBorder="1" applyAlignment="1">
      <alignment horizontal="left"/>
    </xf>
    <xf numFmtId="0" fontId="21" fillId="9" borderId="2" xfId="22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</cellXfs>
  <cellStyles count="24">
    <cellStyle name="Обычный" xfId="0" builtinId="0" customBuiltin="1"/>
    <cellStyle name="Обычный 2" xfId="18" xr:uid="{00000000-0005-0000-0000-000012000000}"/>
    <cellStyle name="Обычный 2 2" xfId="19" xr:uid="{00000000-0005-0000-0000-000013000000}"/>
    <cellStyle name="Обычный 2 2 2 2" xfId="20" xr:uid="{00000000-0005-0000-0000-000014000000}"/>
    <cellStyle name="Обычный 2 3 2 3 4" xfId="21" xr:uid="{00000000-0005-0000-0000-000015000000}"/>
    <cellStyle name="Обычный 2 3 8 2 2" xfId="22" xr:uid="{00000000-0005-0000-0000-000016000000}"/>
    <cellStyle name="Обычный 3 5" xfId="23" xr:uid="{00000000-0005-0000-0000-000017000000}"/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1"/>
  <sheetViews>
    <sheetView tabSelected="1" workbookViewId="0">
      <selection activeCell="K38" sqref="K38"/>
    </sheetView>
  </sheetViews>
  <sheetFormatPr baseColWidth="10" defaultColWidth="9.1640625" defaultRowHeight="15" customHeight="1"/>
  <cols>
    <col min="1" max="1" width="5.33203125" style="1" customWidth="1"/>
    <col min="2" max="2" width="48.6640625" style="1" customWidth="1"/>
    <col min="3" max="3" width="9.1640625" style="1" customWidth="1"/>
    <col min="4" max="4" width="10" style="1" customWidth="1"/>
    <col min="5" max="5" width="13.33203125" style="1" customWidth="1"/>
    <col min="6" max="6" width="10.33203125" style="1" customWidth="1"/>
    <col min="7" max="7" width="15.1640625" style="1" customWidth="1"/>
    <col min="8" max="8" width="13.5" style="1" customWidth="1"/>
    <col min="9" max="9" width="16" style="63" customWidth="1"/>
    <col min="10" max="10" width="9.1640625" style="1" customWidth="1"/>
    <col min="11" max="11" width="11.33203125" style="1" customWidth="1"/>
    <col min="12" max="1024" width="9.1640625" style="1" customWidth="1"/>
    <col min="1025" max="16384" width="9.1640625" style="1"/>
  </cols>
  <sheetData>
    <row r="2" spans="1:10" ht="15" customHeight="1">
      <c r="I2" s="1"/>
    </row>
    <row r="8" spans="1:10" ht="15.75" customHeight="1">
      <c r="B8" s="67" t="s">
        <v>0</v>
      </c>
      <c r="C8" s="67"/>
      <c r="D8" s="67"/>
      <c r="E8" s="67"/>
      <c r="F8" s="67"/>
      <c r="G8" s="67"/>
      <c r="H8" s="67"/>
      <c r="I8" s="67"/>
      <c r="J8" s="2"/>
    </row>
    <row r="9" spans="1:10" ht="15.75" customHeight="1">
      <c r="B9" s="67" t="s">
        <v>94</v>
      </c>
      <c r="C9" s="67"/>
      <c r="D9" s="67"/>
      <c r="E9" s="67"/>
      <c r="F9" s="67"/>
      <c r="G9" s="67"/>
      <c r="H9" s="67"/>
      <c r="I9" s="67"/>
      <c r="J9" s="2"/>
    </row>
    <row r="10" spans="1:10" ht="15.75" customHeight="1">
      <c r="B10" s="64"/>
      <c r="C10" s="64"/>
      <c r="D10" s="64"/>
      <c r="E10" s="64"/>
      <c r="F10" s="64"/>
      <c r="G10" s="64"/>
      <c r="H10" s="64"/>
      <c r="I10" s="64"/>
      <c r="J10" s="2"/>
    </row>
    <row r="11" spans="1:10" ht="15" customHeight="1">
      <c r="A11" s="2"/>
      <c r="B11" s="2"/>
      <c r="C11" s="2"/>
      <c r="D11" s="2"/>
      <c r="E11" s="2"/>
      <c r="F11" s="2"/>
      <c r="G11" s="2"/>
      <c r="H11" s="2"/>
      <c r="I11" s="3"/>
    </row>
    <row r="12" spans="1:10" s="4" customFormat="1" ht="18" customHeight="1">
      <c r="A12" s="68" t="s">
        <v>1</v>
      </c>
      <c r="B12" s="69" t="s">
        <v>2</v>
      </c>
      <c r="C12" s="69" t="s">
        <v>3</v>
      </c>
      <c r="D12" s="69" t="s">
        <v>4</v>
      </c>
      <c r="E12" s="70" t="s">
        <v>5</v>
      </c>
      <c r="F12" s="70"/>
      <c r="G12" s="70" t="s">
        <v>6</v>
      </c>
      <c r="H12" s="70"/>
      <c r="I12" s="71" t="s">
        <v>7</v>
      </c>
    </row>
    <row r="13" spans="1:10" ht="14.25" customHeight="1">
      <c r="A13" s="68"/>
      <c r="B13" s="69"/>
      <c r="C13" s="69"/>
      <c r="D13" s="69"/>
      <c r="E13" s="5" t="s">
        <v>8</v>
      </c>
      <c r="F13" s="5" t="s">
        <v>9</v>
      </c>
      <c r="G13" s="6" t="s">
        <v>8</v>
      </c>
      <c r="H13" s="5" t="s">
        <v>9</v>
      </c>
      <c r="I13" s="71"/>
    </row>
    <row r="14" spans="1:10" ht="15" customHeight="1">
      <c r="A14" s="7"/>
      <c r="B14" s="66" t="s">
        <v>10</v>
      </c>
      <c r="C14" s="66"/>
      <c r="D14" s="66"/>
      <c r="E14" s="66"/>
      <c r="F14" s="66"/>
      <c r="G14" s="66"/>
      <c r="H14" s="66"/>
      <c r="I14" s="66"/>
    </row>
    <row r="15" spans="1:10" ht="15" customHeight="1">
      <c r="A15" s="7">
        <v>1</v>
      </c>
      <c r="B15" s="8" t="s">
        <v>11</v>
      </c>
      <c r="C15" s="9"/>
      <c r="D15" s="9"/>
      <c r="E15" s="9"/>
      <c r="F15" s="9"/>
      <c r="G15" s="9"/>
      <c r="H15" s="9"/>
      <c r="I15" s="10"/>
    </row>
    <row r="16" spans="1:10" ht="15" customHeight="1">
      <c r="A16" s="11" t="s">
        <v>12</v>
      </c>
      <c r="B16" s="12" t="s">
        <v>13</v>
      </c>
      <c r="C16" s="13" t="s">
        <v>14</v>
      </c>
      <c r="D16" s="14">
        <v>325.5</v>
      </c>
      <c r="E16" s="14"/>
      <c r="F16" s="14">
        <v>850</v>
      </c>
      <c r="G16" s="14"/>
      <c r="H16" s="14">
        <f>D16*F16</f>
        <v>276675</v>
      </c>
      <c r="I16" s="14">
        <f>D16*F16</f>
        <v>276675</v>
      </c>
    </row>
    <row r="17" spans="1:9" ht="15" customHeight="1">
      <c r="A17" s="11" t="s">
        <v>16</v>
      </c>
      <c r="B17" s="12" t="s">
        <v>15</v>
      </c>
      <c r="C17" s="13" t="s">
        <v>14</v>
      </c>
      <c r="D17" s="14">
        <v>325.5</v>
      </c>
      <c r="E17" s="14"/>
      <c r="F17" s="14">
        <v>850</v>
      </c>
      <c r="G17" s="14"/>
      <c r="H17" s="14">
        <f t="shared" ref="H17:H21" si="0">D17*F17</f>
        <v>276675</v>
      </c>
      <c r="I17" s="14">
        <f t="shared" ref="I17:I21" si="1">D17*F17</f>
        <v>276675</v>
      </c>
    </row>
    <row r="18" spans="1:9" ht="15" customHeight="1">
      <c r="A18" s="11" t="s">
        <v>72</v>
      </c>
      <c r="B18" s="12" t="s">
        <v>17</v>
      </c>
      <c r="C18" s="13" t="s">
        <v>14</v>
      </c>
      <c r="D18" s="14">
        <v>197</v>
      </c>
      <c r="E18" s="14"/>
      <c r="F18" s="14">
        <v>550</v>
      </c>
      <c r="G18" s="14"/>
      <c r="H18" s="14">
        <f t="shared" si="0"/>
        <v>108350</v>
      </c>
      <c r="I18" s="14">
        <f t="shared" si="1"/>
        <v>108350</v>
      </c>
    </row>
    <row r="19" spans="1:9" ht="15" customHeight="1">
      <c r="A19" s="11" t="s">
        <v>73</v>
      </c>
      <c r="B19" s="12" t="s">
        <v>18</v>
      </c>
      <c r="C19" s="13" t="s">
        <v>14</v>
      </c>
      <c r="D19" s="14">
        <v>165</v>
      </c>
      <c r="E19" s="14"/>
      <c r="F19" s="14">
        <v>1300</v>
      </c>
      <c r="G19" s="14"/>
      <c r="H19" s="14">
        <f t="shared" si="0"/>
        <v>214500</v>
      </c>
      <c r="I19" s="14">
        <f t="shared" si="1"/>
        <v>214500</v>
      </c>
    </row>
    <row r="20" spans="1:9" ht="15" customHeight="1">
      <c r="A20" s="11" t="s">
        <v>74</v>
      </c>
      <c r="B20" s="12" t="s">
        <v>20</v>
      </c>
      <c r="C20" s="13" t="s">
        <v>14</v>
      </c>
      <c r="D20" s="14">
        <v>50</v>
      </c>
      <c r="E20" s="14"/>
      <c r="F20" s="14">
        <v>1700</v>
      </c>
      <c r="G20" s="14"/>
      <c r="H20" s="14">
        <f t="shared" si="0"/>
        <v>85000</v>
      </c>
      <c r="I20" s="14">
        <f t="shared" si="1"/>
        <v>85000</v>
      </c>
    </row>
    <row r="21" spans="1:9" ht="25.5" customHeight="1">
      <c r="A21" s="11" t="s">
        <v>75</v>
      </c>
      <c r="B21" s="15" t="s">
        <v>21</v>
      </c>
      <c r="C21" s="13" t="s">
        <v>19</v>
      </c>
      <c r="D21" s="14">
        <v>108.5</v>
      </c>
      <c r="E21" s="14"/>
      <c r="F21" s="14">
        <v>1150</v>
      </c>
      <c r="G21" s="14"/>
      <c r="H21" s="14">
        <f t="shared" si="0"/>
        <v>124775</v>
      </c>
      <c r="I21" s="14">
        <f t="shared" si="1"/>
        <v>124775</v>
      </c>
    </row>
    <row r="22" spans="1:9" ht="25.5" customHeight="1">
      <c r="A22" s="11" t="s">
        <v>76</v>
      </c>
      <c r="B22" s="15" t="s">
        <v>22</v>
      </c>
      <c r="C22" s="13" t="s">
        <v>23</v>
      </c>
      <c r="D22" s="14">
        <v>21</v>
      </c>
      <c r="E22" s="14">
        <v>7500</v>
      </c>
      <c r="F22" s="14"/>
      <c r="G22" s="14">
        <f>D22*E22</f>
        <v>157500</v>
      </c>
      <c r="H22" s="14"/>
      <c r="I22" s="14">
        <f>G22</f>
        <v>157500</v>
      </c>
    </row>
    <row r="23" spans="1:9" ht="15" customHeight="1">
      <c r="A23" s="11"/>
      <c r="B23" s="16" t="s">
        <v>24</v>
      </c>
      <c r="C23" s="13"/>
      <c r="D23" s="14"/>
      <c r="E23" s="14"/>
      <c r="F23" s="14"/>
      <c r="G23" s="14">
        <f>G22</f>
        <v>157500</v>
      </c>
      <c r="H23" s="14">
        <f>SUM(H16:H21)</f>
        <v>1085975</v>
      </c>
      <c r="I23" s="14"/>
    </row>
    <row r="24" spans="1:9" ht="15" customHeight="1">
      <c r="A24" s="17"/>
      <c r="B24" s="18"/>
      <c r="C24" s="19"/>
      <c r="D24" s="20"/>
      <c r="E24" s="20"/>
      <c r="F24" s="20"/>
      <c r="G24" s="20"/>
      <c r="H24" s="20"/>
      <c r="I24" s="21">
        <f>SUM(I16:I23)</f>
        <v>1243475</v>
      </c>
    </row>
    <row r="25" spans="1:9" ht="15" customHeight="1">
      <c r="A25" s="22">
        <v>2</v>
      </c>
      <c r="B25" s="8" t="s">
        <v>25</v>
      </c>
      <c r="C25" s="23"/>
      <c r="D25" s="23"/>
      <c r="E25" s="24"/>
      <c r="F25" s="24"/>
      <c r="G25" s="24"/>
      <c r="H25" s="24"/>
      <c r="I25" s="25"/>
    </row>
    <row r="26" spans="1:9" ht="15" customHeight="1">
      <c r="A26" s="11" t="s">
        <v>26</v>
      </c>
      <c r="B26" s="26" t="s">
        <v>27</v>
      </c>
      <c r="C26" s="14" t="s">
        <v>19</v>
      </c>
      <c r="D26" s="14">
        <v>270</v>
      </c>
      <c r="E26" s="14"/>
      <c r="F26" s="14">
        <v>650</v>
      </c>
      <c r="G26" s="14">
        <f t="shared" ref="G26:G38" si="2">D26*E26</f>
        <v>0</v>
      </c>
      <c r="H26" s="14">
        <f t="shared" ref="H26:H38" si="3">D26*F26</f>
        <v>175500</v>
      </c>
      <c r="I26" s="14">
        <f>G26+H26</f>
        <v>175500</v>
      </c>
    </row>
    <row r="27" spans="1:9" ht="25.5" customHeight="1">
      <c r="A27" s="11" t="s">
        <v>28</v>
      </c>
      <c r="B27" s="26" t="s">
        <v>29</v>
      </c>
      <c r="C27" s="13" t="s">
        <v>14</v>
      </c>
      <c r="D27" s="14">
        <v>488.25</v>
      </c>
      <c r="E27" s="14">
        <v>330</v>
      </c>
      <c r="F27" s="14">
        <v>170</v>
      </c>
      <c r="G27" s="14">
        <f t="shared" si="2"/>
        <v>161122.5</v>
      </c>
      <c r="H27" s="14">
        <f t="shared" si="3"/>
        <v>83002.5</v>
      </c>
      <c r="I27" s="14">
        <f t="shared" ref="I27:I45" si="4">G27+H27</f>
        <v>244125</v>
      </c>
    </row>
    <row r="28" spans="1:9" ht="15" customHeight="1">
      <c r="A28" s="11" t="s">
        <v>30</v>
      </c>
      <c r="B28" s="26" t="s">
        <v>31</v>
      </c>
      <c r="C28" s="13" t="s">
        <v>14</v>
      </c>
      <c r="D28" s="14">
        <v>488.25</v>
      </c>
      <c r="E28" s="14">
        <v>1250</v>
      </c>
      <c r="F28" s="14">
        <v>650</v>
      </c>
      <c r="G28" s="14">
        <f t="shared" si="2"/>
        <v>610312.5</v>
      </c>
      <c r="H28" s="14">
        <f t="shared" si="3"/>
        <v>317362.5</v>
      </c>
      <c r="I28" s="14">
        <f t="shared" si="4"/>
        <v>927675</v>
      </c>
    </row>
    <row r="29" spans="1:9" ht="15" customHeight="1">
      <c r="A29" s="11" t="s">
        <v>32</v>
      </c>
      <c r="B29" s="26" t="s">
        <v>33</v>
      </c>
      <c r="C29" s="13" t="s">
        <v>14</v>
      </c>
      <c r="D29" s="14">
        <v>488.25</v>
      </c>
      <c r="E29" s="14">
        <v>420</v>
      </c>
      <c r="F29" s="14">
        <v>250</v>
      </c>
      <c r="G29" s="14">
        <f t="shared" si="2"/>
        <v>205065</v>
      </c>
      <c r="H29" s="14">
        <f t="shared" si="3"/>
        <v>122062.5</v>
      </c>
      <c r="I29" s="14">
        <f t="shared" si="4"/>
        <v>327127.5</v>
      </c>
    </row>
    <row r="30" spans="1:9" ht="25.5" customHeight="1">
      <c r="A30" s="11" t="s">
        <v>34</v>
      </c>
      <c r="B30" s="26" t="s">
        <v>35</v>
      </c>
      <c r="C30" s="13" t="s">
        <v>19</v>
      </c>
      <c r="D30" s="27">
        <v>217</v>
      </c>
      <c r="E30" s="14">
        <v>3650</v>
      </c>
      <c r="F30" s="14">
        <v>170</v>
      </c>
      <c r="G30" s="14">
        <f t="shared" si="2"/>
        <v>792050</v>
      </c>
      <c r="H30" s="14">
        <f t="shared" si="3"/>
        <v>36890</v>
      </c>
      <c r="I30" s="14">
        <f t="shared" si="4"/>
        <v>828940</v>
      </c>
    </row>
    <row r="31" spans="1:9" ht="25.5" customHeight="1">
      <c r="A31" s="11" t="s">
        <v>36</v>
      </c>
      <c r="B31" s="26" t="s">
        <v>37</v>
      </c>
      <c r="C31" s="13" t="s">
        <v>19</v>
      </c>
      <c r="D31" s="27">
        <v>65</v>
      </c>
      <c r="E31" s="14">
        <v>450</v>
      </c>
      <c r="F31" s="14">
        <v>170</v>
      </c>
      <c r="G31" s="14">
        <f t="shared" si="2"/>
        <v>29250</v>
      </c>
      <c r="H31" s="14">
        <f t="shared" si="3"/>
        <v>11050</v>
      </c>
      <c r="I31" s="14">
        <f t="shared" si="4"/>
        <v>40300</v>
      </c>
    </row>
    <row r="32" spans="1:9" ht="25.5" customHeight="1">
      <c r="A32" s="11" t="s">
        <v>38</v>
      </c>
      <c r="B32" s="26" t="s">
        <v>39</v>
      </c>
      <c r="C32" s="13" t="s">
        <v>19</v>
      </c>
      <c r="D32" s="28">
        <v>65</v>
      </c>
      <c r="E32" s="14">
        <v>2850</v>
      </c>
      <c r="F32" s="28">
        <v>1100</v>
      </c>
      <c r="G32" s="14">
        <f t="shared" si="2"/>
        <v>185250</v>
      </c>
      <c r="H32" s="14">
        <f t="shared" si="3"/>
        <v>71500</v>
      </c>
      <c r="I32" s="14">
        <f t="shared" si="4"/>
        <v>256750</v>
      </c>
    </row>
    <row r="33" spans="1:9" ht="25.5" customHeight="1">
      <c r="A33" s="11" t="s">
        <v>40</v>
      </c>
      <c r="B33" s="29" t="s">
        <v>41</v>
      </c>
      <c r="C33" s="14" t="s">
        <v>42</v>
      </c>
      <c r="D33" s="14">
        <v>325.5</v>
      </c>
      <c r="E33" s="14">
        <v>2340</v>
      </c>
      <c r="F33" s="14">
        <v>240</v>
      </c>
      <c r="G33" s="14">
        <f t="shared" si="2"/>
        <v>761670</v>
      </c>
      <c r="H33" s="14">
        <f t="shared" si="3"/>
        <v>78120</v>
      </c>
      <c r="I33" s="14">
        <f t="shared" si="4"/>
        <v>839790</v>
      </c>
    </row>
    <row r="34" spans="1:9" ht="25.5" customHeight="1">
      <c r="A34" s="11" t="s">
        <v>43</v>
      </c>
      <c r="B34" s="26" t="s">
        <v>44</v>
      </c>
      <c r="C34" s="13" t="s">
        <v>19</v>
      </c>
      <c r="D34" s="28">
        <v>27</v>
      </c>
      <c r="E34" s="14">
        <v>1300</v>
      </c>
      <c r="F34" s="28">
        <v>850</v>
      </c>
      <c r="G34" s="14">
        <f t="shared" si="2"/>
        <v>35100</v>
      </c>
      <c r="H34" s="14">
        <f t="shared" si="3"/>
        <v>22950</v>
      </c>
      <c r="I34" s="14">
        <f t="shared" si="4"/>
        <v>58050</v>
      </c>
    </row>
    <row r="35" spans="1:9" ht="15" customHeight="1">
      <c r="A35" s="11" t="s">
        <v>45</v>
      </c>
      <c r="B35" s="26" t="s">
        <v>46</v>
      </c>
      <c r="C35" s="13" t="s">
        <v>14</v>
      </c>
      <c r="D35" s="14">
        <v>270</v>
      </c>
      <c r="E35" s="14">
        <v>1300</v>
      </c>
      <c r="F35" s="14">
        <v>850</v>
      </c>
      <c r="G35" s="14">
        <f t="shared" si="2"/>
        <v>351000</v>
      </c>
      <c r="H35" s="14">
        <f t="shared" si="3"/>
        <v>229500</v>
      </c>
      <c r="I35" s="14">
        <f t="shared" si="4"/>
        <v>580500</v>
      </c>
    </row>
    <row r="36" spans="1:9" ht="15" customHeight="1">
      <c r="A36" s="11" t="s">
        <v>47</v>
      </c>
      <c r="B36" s="26" t="s">
        <v>48</v>
      </c>
      <c r="C36" s="14" t="s">
        <v>42</v>
      </c>
      <c r="D36" s="14">
        <v>340</v>
      </c>
      <c r="E36" s="14">
        <v>450</v>
      </c>
      <c r="F36" s="14">
        <v>900</v>
      </c>
      <c r="G36" s="14">
        <f t="shared" si="2"/>
        <v>153000</v>
      </c>
      <c r="H36" s="14">
        <f t="shared" si="3"/>
        <v>306000</v>
      </c>
      <c r="I36" s="14">
        <f t="shared" si="4"/>
        <v>459000</v>
      </c>
    </row>
    <row r="37" spans="1:9" ht="15" customHeight="1">
      <c r="A37" s="11" t="s">
        <v>80</v>
      </c>
      <c r="B37" s="26" t="s">
        <v>49</v>
      </c>
      <c r="C37" s="14" t="s">
        <v>42</v>
      </c>
      <c r="D37" s="14">
        <v>120</v>
      </c>
      <c r="E37" s="14">
        <v>350</v>
      </c>
      <c r="F37" s="14">
        <v>900</v>
      </c>
      <c r="G37" s="14">
        <f t="shared" si="2"/>
        <v>42000</v>
      </c>
      <c r="H37" s="14">
        <f t="shared" si="3"/>
        <v>108000</v>
      </c>
      <c r="I37" s="14">
        <f t="shared" si="4"/>
        <v>150000</v>
      </c>
    </row>
    <row r="38" spans="1:9" ht="25.5" customHeight="1">
      <c r="A38" s="11" t="s">
        <v>50</v>
      </c>
      <c r="B38" s="26" t="s">
        <v>51</v>
      </c>
      <c r="C38" s="13" t="s">
        <v>14</v>
      </c>
      <c r="D38" s="14">
        <v>195.5</v>
      </c>
      <c r="E38" s="14">
        <v>700</v>
      </c>
      <c r="F38" s="14">
        <v>1150</v>
      </c>
      <c r="G38" s="14">
        <f t="shared" si="2"/>
        <v>136850</v>
      </c>
      <c r="H38" s="14">
        <f t="shared" si="3"/>
        <v>224825</v>
      </c>
      <c r="I38" s="14">
        <f t="shared" si="4"/>
        <v>361675</v>
      </c>
    </row>
    <row r="39" spans="1:9" ht="15.75" customHeight="1">
      <c r="A39" s="11" t="s">
        <v>81</v>
      </c>
      <c r="B39" s="26" t="s">
        <v>52</v>
      </c>
      <c r="C39" s="13" t="s">
        <v>42</v>
      </c>
      <c r="D39" s="14">
        <v>84</v>
      </c>
      <c r="E39" s="14">
        <v>2100</v>
      </c>
      <c r="F39" s="14">
        <v>1800</v>
      </c>
      <c r="G39" s="14">
        <f t="shared" ref="G39:G45" si="5">D39*E39</f>
        <v>176400</v>
      </c>
      <c r="H39" s="14">
        <f t="shared" ref="H39:H45" si="6">D39*F39</f>
        <v>151200</v>
      </c>
      <c r="I39" s="14">
        <f t="shared" si="4"/>
        <v>327600</v>
      </c>
    </row>
    <row r="40" spans="1:9" ht="15.75" customHeight="1">
      <c r="A40" s="11" t="s">
        <v>82</v>
      </c>
      <c r="B40" s="26" t="s">
        <v>53</v>
      </c>
      <c r="C40" s="13" t="s">
        <v>54</v>
      </c>
      <c r="D40" s="14">
        <v>12</v>
      </c>
      <c r="E40" s="14">
        <v>7500</v>
      </c>
      <c r="F40" s="14">
        <v>4200</v>
      </c>
      <c r="G40" s="14">
        <f t="shared" si="5"/>
        <v>90000</v>
      </c>
      <c r="H40" s="14">
        <f t="shared" si="6"/>
        <v>50400</v>
      </c>
      <c r="I40" s="14">
        <f t="shared" si="4"/>
        <v>140400</v>
      </c>
    </row>
    <row r="41" spans="1:9" ht="15" customHeight="1">
      <c r="A41" s="11" t="s">
        <v>83</v>
      </c>
      <c r="B41" s="30" t="s">
        <v>55</v>
      </c>
      <c r="C41" s="13" t="s">
        <v>42</v>
      </c>
      <c r="D41" s="14">
        <v>370</v>
      </c>
      <c r="E41" s="14"/>
      <c r="F41" s="14">
        <v>350</v>
      </c>
      <c r="G41" s="14">
        <f t="shared" si="5"/>
        <v>0</v>
      </c>
      <c r="H41" s="14">
        <f t="shared" si="6"/>
        <v>129500</v>
      </c>
      <c r="I41" s="14">
        <f t="shared" si="4"/>
        <v>129500</v>
      </c>
    </row>
    <row r="42" spans="1:9" ht="15" customHeight="1">
      <c r="A42" s="11" t="s">
        <v>84</v>
      </c>
      <c r="B42" s="30" t="s">
        <v>56</v>
      </c>
      <c r="C42" s="13" t="s">
        <v>42</v>
      </c>
      <c r="D42" s="14">
        <v>370</v>
      </c>
      <c r="E42" s="14">
        <v>550</v>
      </c>
      <c r="F42" s="14">
        <v>200</v>
      </c>
      <c r="G42" s="14">
        <f>D42*E42</f>
        <v>203500</v>
      </c>
      <c r="H42" s="14">
        <f t="shared" si="6"/>
        <v>74000</v>
      </c>
      <c r="I42" s="14">
        <f t="shared" si="4"/>
        <v>277500</v>
      </c>
    </row>
    <row r="43" spans="1:9" ht="15" customHeight="1">
      <c r="A43" s="11" t="s">
        <v>85</v>
      </c>
      <c r="B43" s="30" t="s">
        <v>57</v>
      </c>
      <c r="C43" s="13" t="s">
        <v>14</v>
      </c>
      <c r="D43" s="14">
        <v>170</v>
      </c>
      <c r="E43" s="14">
        <v>850</v>
      </c>
      <c r="F43" s="14">
        <v>600</v>
      </c>
      <c r="G43" s="14">
        <f t="shared" si="5"/>
        <v>144500</v>
      </c>
      <c r="H43" s="14">
        <f t="shared" si="6"/>
        <v>102000</v>
      </c>
      <c r="I43" s="14">
        <f t="shared" si="4"/>
        <v>246500</v>
      </c>
    </row>
    <row r="44" spans="1:9" ht="15" customHeight="1">
      <c r="A44" s="11" t="s">
        <v>86</v>
      </c>
      <c r="B44" s="30" t="s">
        <v>79</v>
      </c>
      <c r="C44" s="13" t="s">
        <v>14</v>
      </c>
      <c r="D44" s="14">
        <v>27</v>
      </c>
      <c r="E44" s="14">
        <v>1700</v>
      </c>
      <c r="F44" s="14">
        <v>1100</v>
      </c>
      <c r="G44" s="14">
        <f t="shared" si="5"/>
        <v>45900</v>
      </c>
      <c r="H44" s="14">
        <f t="shared" si="6"/>
        <v>29700</v>
      </c>
      <c r="I44" s="14">
        <f t="shared" si="4"/>
        <v>75600</v>
      </c>
    </row>
    <row r="45" spans="1:9" ht="15.75" customHeight="1">
      <c r="A45" s="11" t="s">
        <v>87</v>
      </c>
      <c r="B45" s="30" t="s">
        <v>58</v>
      </c>
      <c r="C45" s="13" t="s">
        <v>54</v>
      </c>
      <c r="D45" s="14">
        <v>3</v>
      </c>
      <c r="E45" s="14">
        <v>24800</v>
      </c>
      <c r="F45" s="14">
        <v>11500</v>
      </c>
      <c r="G45" s="14">
        <f t="shared" si="5"/>
        <v>74400</v>
      </c>
      <c r="H45" s="14">
        <f t="shared" si="6"/>
        <v>34500</v>
      </c>
      <c r="I45" s="14">
        <f t="shared" si="4"/>
        <v>108900</v>
      </c>
    </row>
    <row r="46" spans="1:9" ht="15" customHeight="1">
      <c r="A46" s="11"/>
      <c r="B46" s="16" t="s">
        <v>24</v>
      </c>
      <c r="C46" s="13"/>
      <c r="D46" s="14"/>
      <c r="E46" s="14"/>
      <c r="F46" s="14"/>
      <c r="G46" s="14">
        <f>SUM(G26:G45)</f>
        <v>4197370</v>
      </c>
      <c r="H46" s="14">
        <f>SUM(H26:H45)</f>
        <v>2358062.5</v>
      </c>
      <c r="I46" s="14"/>
    </row>
    <row r="47" spans="1:9" s="35" customFormat="1" ht="15" customHeight="1">
      <c r="A47" s="31"/>
      <c r="B47" s="18"/>
      <c r="C47" s="32"/>
      <c r="D47" s="33"/>
      <c r="E47" s="33"/>
      <c r="F47" s="33"/>
      <c r="G47" s="33"/>
      <c r="H47" s="33"/>
      <c r="I47" s="34">
        <f>G46+H46</f>
        <v>6555432.5</v>
      </c>
    </row>
    <row r="48" spans="1:9" s="35" customFormat="1" ht="15" customHeight="1">
      <c r="A48" s="31">
        <v>3.1</v>
      </c>
      <c r="B48" s="18" t="s">
        <v>59</v>
      </c>
      <c r="C48" s="32"/>
      <c r="D48" s="33"/>
      <c r="E48" s="33"/>
      <c r="F48" s="33"/>
      <c r="G48" s="33"/>
      <c r="H48" s="33"/>
      <c r="I48" s="34"/>
    </row>
    <row r="49" spans="1:9" s="35" customFormat="1" ht="15" customHeight="1">
      <c r="A49" s="31">
        <v>3.2</v>
      </c>
      <c r="B49" s="18" t="s">
        <v>60</v>
      </c>
      <c r="C49" s="13" t="s">
        <v>14</v>
      </c>
      <c r="D49" s="14">
        <v>185</v>
      </c>
      <c r="E49" s="14">
        <v>3200</v>
      </c>
      <c r="F49" s="14">
        <v>950</v>
      </c>
      <c r="G49" s="14">
        <f t="shared" ref="G49:G54" si="7">D49*E49</f>
        <v>592000</v>
      </c>
      <c r="H49" s="14">
        <f t="shared" ref="H49:H54" si="8">D49*F49</f>
        <v>175750</v>
      </c>
      <c r="I49" s="14">
        <v>500450</v>
      </c>
    </row>
    <row r="50" spans="1:9" s="35" customFormat="1" ht="15" customHeight="1">
      <c r="A50" s="31">
        <v>3.3</v>
      </c>
      <c r="B50" s="18" t="s">
        <v>61</v>
      </c>
      <c r="C50" s="13" t="s">
        <v>19</v>
      </c>
      <c r="D50" s="14">
        <v>27</v>
      </c>
      <c r="E50" s="14">
        <v>3200</v>
      </c>
      <c r="F50" s="14">
        <v>650</v>
      </c>
      <c r="G50" s="14">
        <f t="shared" si="7"/>
        <v>86400</v>
      </c>
      <c r="H50" s="14">
        <f t="shared" si="8"/>
        <v>17550</v>
      </c>
      <c r="I50" s="14">
        <v>102600</v>
      </c>
    </row>
    <row r="51" spans="1:9" s="35" customFormat="1" ht="15" customHeight="1">
      <c r="A51" s="31">
        <v>3.4</v>
      </c>
      <c r="B51" s="26" t="s">
        <v>29</v>
      </c>
      <c r="C51" s="13" t="s">
        <v>14</v>
      </c>
      <c r="D51" s="14">
        <v>165</v>
      </c>
      <c r="E51" s="14">
        <v>350</v>
      </c>
      <c r="F51" s="14">
        <v>250</v>
      </c>
      <c r="G51" s="14">
        <f>D51*E51</f>
        <v>57750</v>
      </c>
      <c r="H51" s="14">
        <f t="shared" si="8"/>
        <v>41250</v>
      </c>
      <c r="I51" s="14">
        <v>59640</v>
      </c>
    </row>
    <row r="52" spans="1:9" s="35" customFormat="1" ht="15" customHeight="1">
      <c r="A52" s="31">
        <v>3.5</v>
      </c>
      <c r="B52" s="26" t="s">
        <v>31</v>
      </c>
      <c r="C52" s="13" t="s">
        <v>14</v>
      </c>
      <c r="D52" s="14">
        <v>165</v>
      </c>
      <c r="E52" s="14">
        <v>1250</v>
      </c>
      <c r="F52" s="14">
        <v>650</v>
      </c>
      <c r="G52" s="14">
        <f t="shared" si="7"/>
        <v>206250</v>
      </c>
      <c r="H52" s="14">
        <f t="shared" si="8"/>
        <v>107250</v>
      </c>
      <c r="I52" s="14">
        <v>197380</v>
      </c>
    </row>
    <row r="53" spans="1:9" s="35" customFormat="1" ht="15" customHeight="1">
      <c r="A53" s="31">
        <v>3.6</v>
      </c>
      <c r="B53" s="18" t="s">
        <v>88</v>
      </c>
      <c r="C53" s="13" t="s">
        <v>19</v>
      </c>
      <c r="D53" s="14">
        <v>32</v>
      </c>
      <c r="E53" s="14">
        <v>850</v>
      </c>
      <c r="F53" s="14">
        <v>650</v>
      </c>
      <c r="G53" s="14">
        <f t="shared" si="7"/>
        <v>27200</v>
      </c>
      <c r="H53" s="14">
        <f t="shared" si="8"/>
        <v>20800</v>
      </c>
      <c r="I53" s="14">
        <v>35200</v>
      </c>
    </row>
    <row r="54" spans="1:9" s="35" customFormat="1" ht="15" customHeight="1">
      <c r="A54" s="31">
        <v>3.7</v>
      </c>
      <c r="B54" s="18" t="s">
        <v>89</v>
      </c>
      <c r="C54" s="13" t="s">
        <v>14</v>
      </c>
      <c r="D54" s="14">
        <v>86</v>
      </c>
      <c r="E54" s="14">
        <v>950</v>
      </c>
      <c r="F54" s="14">
        <v>750</v>
      </c>
      <c r="G54" s="14">
        <f t="shared" si="7"/>
        <v>81700</v>
      </c>
      <c r="H54" s="14">
        <f t="shared" si="8"/>
        <v>64500</v>
      </c>
      <c r="I54" s="14">
        <v>146200</v>
      </c>
    </row>
    <row r="55" spans="1:9" s="35" customFormat="1" ht="15" customHeight="1">
      <c r="A55" s="31">
        <v>3.8</v>
      </c>
      <c r="B55" s="18" t="s">
        <v>62</v>
      </c>
      <c r="C55" s="13" t="s">
        <v>14</v>
      </c>
      <c r="D55" s="14">
        <v>30</v>
      </c>
      <c r="E55" s="14">
        <v>2700</v>
      </c>
      <c r="F55" s="14">
        <v>3200</v>
      </c>
      <c r="G55" s="14">
        <f>D55*E55</f>
        <v>81000</v>
      </c>
      <c r="H55" s="14">
        <f>D55*F55</f>
        <v>96000</v>
      </c>
      <c r="I55" s="14">
        <v>59000</v>
      </c>
    </row>
    <row r="56" spans="1:9" s="35" customFormat="1" ht="15" customHeight="1">
      <c r="A56" s="31"/>
      <c r="B56" s="18"/>
      <c r="C56" s="32"/>
      <c r="D56" s="33"/>
      <c r="E56" s="33"/>
      <c r="F56" s="33"/>
      <c r="G56" s="36">
        <f>SUM(G49:G55)</f>
        <v>1132300</v>
      </c>
      <c r="H56" s="37">
        <f>SUM(H49:H55)</f>
        <v>523100</v>
      </c>
      <c r="I56" s="34">
        <f>G56+H56</f>
        <v>1655400</v>
      </c>
    </row>
    <row r="57" spans="1:9" s="35" customFormat="1" ht="15" customHeight="1">
      <c r="A57" s="7">
        <v>4.0999999999999996</v>
      </c>
      <c r="B57" s="8" t="s">
        <v>93</v>
      </c>
      <c r="C57" s="38"/>
      <c r="D57" s="38"/>
      <c r="E57" s="38"/>
      <c r="F57" s="38"/>
      <c r="G57" s="38"/>
      <c r="H57" s="38"/>
      <c r="I57" s="39"/>
    </row>
    <row r="58" spans="1:9" ht="15" customHeight="1">
      <c r="A58" s="40" t="s">
        <v>77</v>
      </c>
      <c r="B58" s="30" t="s">
        <v>55</v>
      </c>
      <c r="C58" s="41" t="s">
        <v>42</v>
      </c>
      <c r="D58" s="42">
        <v>210</v>
      </c>
      <c r="E58" s="42"/>
      <c r="F58" s="42">
        <v>150</v>
      </c>
      <c r="G58" s="42"/>
      <c r="H58" s="42">
        <f>D58*F58</f>
        <v>31500</v>
      </c>
      <c r="I58" s="42">
        <v>75200</v>
      </c>
    </row>
    <row r="59" spans="1:9" ht="15" customHeight="1">
      <c r="A59" s="40" t="s">
        <v>78</v>
      </c>
      <c r="B59" s="30" t="s">
        <v>56</v>
      </c>
      <c r="C59" s="41" t="s">
        <v>42</v>
      </c>
      <c r="D59" s="42">
        <v>210</v>
      </c>
      <c r="E59" s="42">
        <v>470</v>
      </c>
      <c r="F59" s="42">
        <v>250</v>
      </c>
      <c r="G59" s="42">
        <f>D59*E59</f>
        <v>98700</v>
      </c>
      <c r="H59" s="42">
        <f>D59*F59</f>
        <v>52500</v>
      </c>
      <c r="I59" s="42">
        <f>G59+H59</f>
        <v>151200</v>
      </c>
    </row>
    <row r="60" spans="1:9" ht="15" customHeight="1">
      <c r="A60" s="40" t="s">
        <v>90</v>
      </c>
      <c r="B60" s="30" t="s">
        <v>63</v>
      </c>
      <c r="C60" s="13" t="s">
        <v>14</v>
      </c>
      <c r="D60" s="42">
        <v>190</v>
      </c>
      <c r="E60" s="42">
        <v>210</v>
      </c>
      <c r="F60" s="42">
        <v>150</v>
      </c>
      <c r="G60" s="42">
        <f>D60*E60</f>
        <v>39900</v>
      </c>
      <c r="H60" s="42">
        <f>D60*F60</f>
        <v>28500</v>
      </c>
      <c r="I60" s="42">
        <f t="shared" ref="I60:I62" si="9">G60+H60</f>
        <v>68400</v>
      </c>
    </row>
    <row r="61" spans="1:9" ht="25.5" customHeight="1">
      <c r="A61" s="40" t="s">
        <v>91</v>
      </c>
      <c r="B61" s="30" t="s">
        <v>64</v>
      </c>
      <c r="C61" s="13" t="s">
        <v>14</v>
      </c>
      <c r="D61" s="42">
        <v>190</v>
      </c>
      <c r="E61" s="42">
        <v>220</v>
      </c>
      <c r="F61" s="42">
        <v>150</v>
      </c>
      <c r="G61" s="42">
        <f t="shared" ref="G61:G62" si="10">D61*E61</f>
        <v>41800</v>
      </c>
      <c r="H61" s="42">
        <f t="shared" ref="H61:H62" si="11">D61*F61</f>
        <v>28500</v>
      </c>
      <c r="I61" s="42">
        <f t="shared" si="9"/>
        <v>70300</v>
      </c>
    </row>
    <row r="62" spans="1:9" ht="25.5" customHeight="1">
      <c r="A62" s="40" t="s">
        <v>92</v>
      </c>
      <c r="B62" s="30" t="s">
        <v>65</v>
      </c>
      <c r="C62" s="13" t="s">
        <v>14</v>
      </c>
      <c r="D62" s="42">
        <v>190</v>
      </c>
      <c r="E62" s="42">
        <v>200</v>
      </c>
      <c r="F62" s="42">
        <v>59.9</v>
      </c>
      <c r="G62" s="42">
        <f t="shared" si="10"/>
        <v>38000</v>
      </c>
      <c r="H62" s="42">
        <f t="shared" si="11"/>
        <v>11381</v>
      </c>
      <c r="I62" s="42">
        <f t="shared" si="9"/>
        <v>49381</v>
      </c>
    </row>
    <row r="63" spans="1:9" ht="15" customHeight="1">
      <c r="A63" s="40"/>
      <c r="B63" s="43" t="s">
        <v>24</v>
      </c>
      <c r="C63" s="13"/>
      <c r="D63" s="14"/>
      <c r="E63" s="42"/>
      <c r="F63" s="42"/>
      <c r="G63" s="42">
        <f>SUM(G59:G62)</f>
        <v>218400</v>
      </c>
      <c r="H63" s="42">
        <f>SUM(H58:H62)</f>
        <v>152381</v>
      </c>
      <c r="I63" s="42"/>
    </row>
    <row r="64" spans="1:9" ht="15" customHeight="1">
      <c r="A64" s="44"/>
      <c r="B64" s="45"/>
      <c r="C64" s="46"/>
      <c r="D64" s="47"/>
      <c r="E64" s="47"/>
      <c r="F64" s="47"/>
      <c r="G64" s="47"/>
      <c r="H64" s="47"/>
      <c r="I64" s="48">
        <f>G63+H63</f>
        <v>370781</v>
      </c>
    </row>
    <row r="65" spans="1:9" ht="15.75" customHeight="1">
      <c r="A65" s="49"/>
      <c r="B65" s="50" t="s">
        <v>66</v>
      </c>
      <c r="C65" s="51"/>
      <c r="D65" s="52"/>
      <c r="E65" s="52"/>
      <c r="F65" s="52"/>
      <c r="G65" s="52"/>
      <c r="H65" s="53"/>
      <c r="I65" s="54">
        <f>I64+I56+I47+I24</f>
        <v>9825088.5</v>
      </c>
    </row>
    <row r="66" spans="1:9" ht="15" customHeight="1">
      <c r="A66" s="55"/>
      <c r="B66" s="56"/>
      <c r="C66" s="55"/>
      <c r="D66" s="55"/>
      <c r="E66" s="55"/>
      <c r="F66" s="55"/>
      <c r="G66" s="57"/>
      <c r="H66" s="55"/>
      <c r="I66" s="58"/>
    </row>
    <row r="67" spans="1:9" ht="15.75" customHeight="1">
      <c r="A67" s="59"/>
      <c r="B67" s="64"/>
      <c r="C67" s="64"/>
      <c r="D67" s="64"/>
      <c r="E67" s="60"/>
      <c r="F67" s="65" t="s">
        <v>67</v>
      </c>
      <c r="G67" s="65"/>
      <c r="H67" s="65"/>
      <c r="I67" s="65"/>
    </row>
    <row r="68" spans="1:9" ht="15.75" customHeight="1">
      <c r="A68" s="59"/>
      <c r="B68" s="64"/>
      <c r="C68" s="64"/>
      <c r="D68" s="64"/>
      <c r="E68" s="60"/>
      <c r="F68" s="65" t="s">
        <v>68</v>
      </c>
      <c r="G68" s="65"/>
      <c r="H68" s="65"/>
      <c r="I68" s="65"/>
    </row>
    <row r="69" spans="1:9" ht="15.75" customHeight="1">
      <c r="A69" s="59"/>
      <c r="B69" s="64"/>
      <c r="C69" s="64"/>
      <c r="D69" s="64"/>
      <c r="E69" s="60"/>
      <c r="F69" s="65" t="s">
        <v>69</v>
      </c>
      <c r="G69" s="65"/>
      <c r="H69" s="65"/>
      <c r="I69" s="65"/>
    </row>
    <row r="70" spans="1:9" ht="15.75" customHeight="1">
      <c r="A70" s="59"/>
      <c r="B70" s="64"/>
      <c r="C70" s="64"/>
      <c r="D70" s="64"/>
      <c r="E70" s="60"/>
      <c r="F70" s="61"/>
      <c r="G70" s="61"/>
      <c r="H70" s="61"/>
      <c r="I70" s="62"/>
    </row>
    <row r="71" spans="1:9" ht="15.75" customHeight="1">
      <c r="A71" s="59"/>
      <c r="B71" s="65" t="s">
        <v>70</v>
      </c>
      <c r="C71" s="65"/>
      <c r="D71" s="65"/>
      <c r="E71" s="60"/>
      <c r="F71" s="65" t="s">
        <v>71</v>
      </c>
      <c r="G71" s="65"/>
      <c r="H71" s="65"/>
      <c r="I71" s="65"/>
    </row>
  </sheetData>
  <mergeCells count="20">
    <mergeCell ref="B8:I8"/>
    <mergeCell ref="B9:I9"/>
    <mergeCell ref="B10:I10"/>
    <mergeCell ref="A12:A13"/>
    <mergeCell ref="B12:B13"/>
    <mergeCell ref="C12:C13"/>
    <mergeCell ref="D12:D13"/>
    <mergeCell ref="E12:F12"/>
    <mergeCell ref="G12:H12"/>
    <mergeCell ref="I12:I13"/>
    <mergeCell ref="B70:D70"/>
    <mergeCell ref="B71:D71"/>
    <mergeCell ref="F71:I71"/>
    <mergeCell ref="B14:I14"/>
    <mergeCell ref="B67:D67"/>
    <mergeCell ref="F67:I67"/>
    <mergeCell ref="B68:D68"/>
    <mergeCell ref="F68:I68"/>
    <mergeCell ref="B69:D69"/>
    <mergeCell ref="F69:I69"/>
  </mergeCells>
  <pageMargins left="0.69999999999999984" right="0.69999999999999984" top="1.045275590551181" bottom="1.045275590551181" header="0.75" footer="0.75"/>
  <pageSetup paperSize="0" scale="61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customHeight="1"/>
  <cols>
    <col min="1" max="1024" width="9.1640625" customWidth="1"/>
  </cols>
  <sheetData/>
  <pageMargins left="0.69999999999999984" right="0.69999999999999984" top="1.045275590551181" bottom="1.045275590551181" header="0.75" footer="0.75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customHeight="1"/>
  <cols>
    <col min="1" max="1024" width="9.1640625" customWidth="1"/>
  </cols>
  <sheetData/>
  <pageMargins left="0.69999999999999984" right="0.69999999999999984" top="1.045275590551181" bottom="1.045275590551181" header="0.75" footer="0.75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Резеда</dc:creator>
  <cp:lastModifiedBy>Alexey F</cp:lastModifiedBy>
  <cp:revision>3</cp:revision>
  <dcterms:created xsi:type="dcterms:W3CDTF">2018-03-09T11:13:26Z</dcterms:created>
  <dcterms:modified xsi:type="dcterms:W3CDTF">2019-06-06T09:53:45Z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